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LOOKUP Fixes" sheetId="1" state="visible" r:id="rId1"/>
    <sheet xmlns:r="http://schemas.openxmlformats.org/officeDocument/2006/relationships" name="How It Wor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0D1B2A"/>
      <sz val="14"/>
    </font>
    <font>
      <name val="Calibri"/>
      <b val="1"/>
      <color rgb="000D1B2A"/>
      <sz val="11"/>
    </font>
    <font>
      <name val="Calibri"/>
      <sz val="11"/>
    </font>
    <font>
      <name val="Calibri"/>
      <b val="1"/>
      <color rgb="00108C48"/>
    </font>
    <font>
      <name val="Calibri"/>
      <color rgb="00C00000"/>
    </font>
    <font>
      <name val="Calibri"/>
      <i val="1"/>
      <color rgb="00595959"/>
      <sz val="10"/>
    </font>
    <font>
      <i val="1"/>
      <color rgb="00595959"/>
    </font>
    <font>
      <name val="Consolas"/>
      <sz val="10"/>
    </font>
    <font>
      <b val="1"/>
      <color rgb="000276E5"/>
    </font>
    <font>
      <color rgb="0059595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/>
    </xf>
    <xf numFmtId="0" fontId="3" fillId="3" borderId="1" pivotButton="0" quotePrefix="0" xfId="0"/>
    <xf numFmtId="4" fontId="3" fillId="3" borderId="1" pivotButton="0" quotePrefix="0" xfId="0"/>
    <xf numFmtId="0" fontId="3" fillId="0" borderId="1" applyAlignment="1" pivotButton="0" quotePrefix="0" xfId="0">
      <alignment horizontal="center"/>
    </xf>
    <xf numFmtId="0" fontId="3" fillId="0" borderId="1" pivotButton="0" quotePrefix="0" xfId="0"/>
    <xf numFmtId="0" fontId="3" fillId="3" borderId="1" applyAlignment="1" pivotButton="0" quotePrefix="0" xfId="0">
      <alignment horizontal="right"/>
    </xf>
    <xf numFmtId="4" fontId="5" fillId="0" borderId="1" pivotButton="0" quotePrefix="0" xfId="0"/>
    <xf numFmtId="4" fontId="4" fillId="0" borderId="1" pivotButton="0" quotePrefix="0" xfId="0"/>
    <xf numFmtId="49" fontId="3" fillId="3" borderId="1" applyAlignment="1" pivotButton="0" quotePrefix="0" xfId="0">
      <alignment horizontal="left"/>
    </xf>
    <xf numFmtId="1" fontId="4" fillId="0" borderId="1" pivotButton="0" quotePrefix="0" xfId="0"/>
    <xf numFmtId="49" fontId="5" fillId="0" borderId="1" applyAlignment="1" pivotButton="0" quotePrefix="0" xfId="0">
      <alignment horizontal="left"/>
    </xf>
    <xf numFmtId="0" fontId="2" fillId="0" borderId="1" pivotButton="0" quotePrefix="0" xfId="0"/>
    <xf numFmtId="0" fontId="4" fillId="0" borderId="1" applyAlignment="1" pivotButton="0" quotePrefix="0" xfId="0">
      <alignment horizontal="center"/>
    </xf>
    <xf numFmtId="0" fontId="6" fillId="0" borderId="0" pivotButton="0" quotePrefix="0" xfId="0"/>
    <xf numFmtId="0" fontId="7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3" customWidth="1" min="3" max="3"/>
    <col width="9" customWidth="1" min="4" max="4"/>
    <col width="3" customWidth="1" min="5" max="5"/>
    <col width="4" customWidth="1" min="6" max="6"/>
    <col width="28" customWidth="1" min="7" max="7"/>
    <col width="14" customWidth="1" min="8" max="8"/>
    <col width="13" customWidth="1" min="9" max="9"/>
    <col width="13" customWidth="1" min="10" max="10"/>
  </cols>
  <sheetData>
    <row r="1">
      <c r="A1" s="1" t="inlineStr">
        <is>
          <t>Brightline Trading Co. | VLOOKUP Not Working: 7 Problems and Fixes</t>
        </is>
      </c>
    </row>
    <row r="3">
      <c r="A3" s="2" t="inlineStr">
        <is>
          <t>ID</t>
        </is>
      </c>
      <c r="B3" s="2" t="inlineStr">
        <is>
          <t>Product</t>
        </is>
      </c>
      <c r="C3" s="2" t="inlineStr">
        <is>
          <t>Category</t>
        </is>
      </c>
      <c r="D3" s="2" t="inlineStr">
        <is>
          <t>Price</t>
        </is>
      </c>
      <c r="F3" s="2" t="inlineStr">
        <is>
          <t>No.</t>
        </is>
      </c>
      <c r="G3" s="2" t="inlineStr">
        <is>
          <t>Problem</t>
        </is>
      </c>
      <c r="H3" s="2" t="inlineStr">
        <is>
          <t>Lookup value</t>
        </is>
      </c>
      <c r="I3" s="2" t="inlineStr">
        <is>
          <t>Broken</t>
        </is>
      </c>
      <c r="J3" s="2" t="inlineStr">
        <is>
          <t>Fixed</t>
        </is>
      </c>
    </row>
    <row r="4">
      <c r="A4" s="3" t="n">
        <v>1001</v>
      </c>
      <c r="B4" s="4" t="inlineStr">
        <is>
          <t>Desk Lamp</t>
        </is>
      </c>
      <c r="C4" s="4" t="inlineStr">
        <is>
          <t>Lighting</t>
        </is>
      </c>
      <c r="D4" s="5" t="n">
        <v>48</v>
      </c>
      <c r="F4" s="6" t="n">
        <v>1</v>
      </c>
      <c r="G4" s="7" t="inlineStr">
        <is>
          <t>Missing FALSE (approx. match)</t>
        </is>
      </c>
      <c r="H4" s="8" t="n">
        <v>1009</v>
      </c>
      <c r="I4" s="9">
        <f>VLOOKUP(H4,$A$4:$D$11,4)</f>
        <v>29.75</v>
      </c>
      <c r="J4" s="10" t="str">
        <f>_xlfn.IFNA(VLOOKUP(H4,$A$4:$D$11,4,FALSE),"Not found")</f>
        <v>Not found</v>
      </c>
    </row>
    <row r="5">
      <c r="A5" s="3" t="n">
        <v>1002</v>
      </c>
      <c r="B5" s="4" t="inlineStr">
        <is>
          <t>Office Chair</t>
        </is>
      </c>
      <c r="C5" s="4" t="inlineStr">
        <is>
          <t>Seating</t>
        </is>
      </c>
      <c r="D5" s="5" t="n">
        <v>185</v>
      </c>
      <c r="F5" s="6" t="n">
        <v>2</v>
      </c>
      <c r="G5" s="7" t="inlineStr">
        <is>
          <t>Number stored as text</t>
        </is>
      </c>
      <c r="H5" s="11" t="inlineStr">
        <is>
          <t>1004</t>
        </is>
      </c>
      <c r="I5" s="9" t="e">
        <f>VLOOKUP(H5,$A$4:$D$11,4,FALSE)</f>
        <v>#N/A</v>
      </c>
      <c r="J5" s="10">
        <f>VLOOKUP(--H5,$A$4:$D$11,4,FALSE)</f>
        <v>15</v>
      </c>
    </row>
    <row r="6">
      <c r="A6" s="3" t="n">
        <v>1003</v>
      </c>
      <c r="B6" s="4" t="inlineStr">
        <is>
          <t>Monitor Arm</t>
        </is>
      </c>
      <c r="C6" s="4" t="inlineStr">
        <is>
          <t>Accessories</t>
        </is>
      </c>
      <c r="D6" s="5" t="n">
        <v>72</v>
      </c>
      <c r="F6" s="6" t="n">
        <v>3</v>
      </c>
      <c r="G6" s="7" t="inlineStr">
        <is>
          <t>Extra space in lookup value</t>
        </is>
      </c>
      <c r="H6" s="11" t="inlineStr">
        <is>
          <t xml:space="preserve">Desk Lamp </t>
        </is>
      </c>
      <c r="I6" s="9" t="e">
        <f>VLOOKUP(H6,$B$4:$D$11,3,FALSE)</f>
        <v>#N/A</v>
      </c>
      <c r="J6" s="10">
        <f>VLOOKUP(TRIM(H6),$B$4:$D$11,3,FALSE)</f>
        <v>48</v>
      </c>
    </row>
    <row r="7">
      <c r="A7" s="3" t="n">
        <v>1004</v>
      </c>
      <c r="B7" s="4" t="inlineStr">
        <is>
          <t>Notebook Set</t>
        </is>
      </c>
      <c r="C7" s="4" t="inlineStr">
        <is>
          <t>Stationery</t>
        </is>
      </c>
      <c r="D7" s="5" t="n">
        <v>15</v>
      </c>
      <c r="F7" s="6" t="n">
        <v>4</v>
      </c>
      <c r="G7" s="7" t="inlineStr">
        <is>
          <t>Wrong column number</t>
        </is>
      </c>
      <c r="H7" s="8" t="n">
        <v>1003</v>
      </c>
      <c r="I7" s="9" t="str">
        <f>VLOOKUP(H7,$A$4:$D$11,3,FALSE)</f>
        <v>Accessories</v>
      </c>
      <c r="J7" s="10">
        <f>VLOOKUP(H7,$A$4:$D$11,MATCH("Price",$A$3:$D$3,0),FALSE)</f>
        <v>72</v>
      </c>
    </row>
    <row r="8">
      <c r="A8" s="3" t="n">
        <v>1005</v>
      </c>
      <c r="B8" s="4" t="inlineStr">
        <is>
          <t>Standing Desk</t>
        </is>
      </c>
      <c r="C8" s="4" t="inlineStr">
        <is>
          <t>Desks</t>
        </is>
      </c>
      <c r="D8" s="5" t="n">
        <v>420</v>
      </c>
      <c r="F8" s="6" t="n">
        <v>5</v>
      </c>
      <c r="G8" s="7" t="inlineStr">
        <is>
          <t>Answer is left of the key</t>
        </is>
      </c>
      <c r="H8" s="11" t="inlineStr">
        <is>
          <t>Monitor Arm</t>
        </is>
      </c>
      <c r="I8" s="9" t="e">
        <f>VLOOKUP(H8,$A$4:$D$11,1,FALSE)</f>
        <v>#N/A</v>
      </c>
      <c r="J8" s="12">
        <f>INDEX($A$4:$A$11,MATCH(H8,$B$4:$B$11,0))</f>
        <v>1003</v>
      </c>
    </row>
    <row r="9">
      <c r="A9" s="3" t="n">
        <v>1006</v>
      </c>
      <c r="B9" s="4" t="inlineStr">
        <is>
          <t>Desk Organizer</t>
        </is>
      </c>
      <c r="C9" s="4" t="inlineStr">
        <is>
          <t>Accessories</t>
        </is>
      </c>
      <c r="D9" s="5" t="n">
        <v>24.5</v>
      </c>
      <c r="F9" s="6" t="n">
        <v>6</v>
      </c>
      <c r="G9" s="7" t="inlineStr">
        <is>
          <t>Table range not locked</t>
        </is>
      </c>
      <c r="H9" s="8" t="n">
        <v>1002</v>
      </c>
      <c r="I9" s="9" t="e">
        <f>VLOOKUP(H9,A9:D16,4,FALSE)</f>
        <v>#N/A</v>
      </c>
      <c r="J9" s="10">
        <f>VLOOKUP(H9,$A$4:$D$11,4,FALSE)</f>
        <v>185</v>
      </c>
    </row>
    <row r="10">
      <c r="A10" s="3" t="n">
        <v>1007</v>
      </c>
      <c r="B10" s="4" t="inlineStr">
        <is>
          <t>Footrest</t>
        </is>
      </c>
      <c r="C10" s="4" t="inlineStr">
        <is>
          <t>Seating</t>
        </is>
      </c>
      <c r="D10" s="5" t="n">
        <v>39</v>
      </c>
      <c r="F10" s="6" t="n">
        <v>7</v>
      </c>
      <c r="G10" s="7" t="inlineStr">
        <is>
          <t>Cell formatted as Text</t>
        </is>
      </c>
      <c r="H10" s="8" t="n">
        <v>1006</v>
      </c>
      <c r="I10" s="13" t="inlineStr">
        <is>
          <t>=VLOOKUP(H10,$A$4:$D$11,4,FALSE)</t>
        </is>
      </c>
      <c r="J10" s="10">
        <f>VLOOKUP(H10,$A$4:$D$11,4,FALSE)</f>
        <v>24.5</v>
      </c>
    </row>
    <row r="11">
      <c r="A11" s="3" t="n">
        <v>1008</v>
      </c>
      <c r="B11" s="4" t="inlineStr">
        <is>
          <t>Cable Tray</t>
        </is>
      </c>
      <c r="C11" s="4" t="inlineStr">
        <is>
          <t>Accessories</t>
        </is>
      </c>
      <c r="D11" s="5" t="n">
        <v>29.75</v>
      </c>
    </row>
    <row r="12">
      <c r="G12" s="14" t="inlineStr">
        <is>
          <t>Check</t>
        </is>
      </c>
      <c r="J12" s="15" t="str">
        <f>IF(SUMPRODUCT(--ISERROR(J4:J10))=0,"All fixed","Check")</f>
        <v>All fixed</v>
      </c>
    </row>
    <row r="14">
      <c r="A14" s="16" t="inlineStr">
        <is>
          <t>1: without FALSE, VLOOKUP returns the next smaller ID (1008) for an ID that does not exist.</t>
        </is>
      </c>
    </row>
    <row r="15">
      <c r="A15" s="16" t="inlineStr">
        <is>
          <t>2: H5 is the text '1004' (left-aligned); the IDs are numbers. -- turns text into a number.</t>
        </is>
      </c>
    </row>
    <row r="16">
      <c r="A16" s="16" t="inlineStr">
        <is>
          <t>3: 'Desk Lamp ' has a trailing space. TRIM removes it.</t>
        </is>
      </c>
    </row>
    <row r="17">
      <c r="A17" s="16" t="inlineStr">
        <is>
          <t>4: column 3 is Category, not Price. MATCH finds the Price column by its header.</t>
        </is>
      </c>
    </row>
    <row r="18">
      <c r="A18" s="16" t="inlineStr">
        <is>
          <t>5: VLOOKUP only looks right of the first column. INDEX/MATCH (or XLOOKUP) can look left.</t>
        </is>
      </c>
    </row>
    <row r="19">
      <c r="A19" s="16" t="inlineStr">
        <is>
          <t>6: copied without $, the range slid down to A9:D16 and no longer contains 1002.</t>
        </is>
      </c>
    </row>
    <row r="20">
      <c r="A20" s="16" t="inlineStr">
        <is>
          <t>7: I10 was formatted as Text before the formula was typed, so Excel shows the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56" customWidth="1" min="3" max="3"/>
  </cols>
  <sheetData>
    <row r="1">
      <c r="A1" s="1" t="inlineStr">
        <is>
          <t>OneXcel Studio | VLOOKUP Not Working: 7 Fixes</t>
        </is>
      </c>
    </row>
    <row r="2">
      <c r="A2" s="17" t="inlineStr">
        <is>
          <t>Works in Excel 2010 and later, Microsoft 365 and Excel for the web (XLOOKUP alternatives need Microsoft 365 or Excel 2021+). Yellow cells are inputs.</t>
        </is>
      </c>
    </row>
    <row r="4">
      <c r="A4" s="18" t="inlineStr">
        <is>
          <t>Cell</t>
        </is>
      </c>
      <c r="B4" s="18" t="inlineStr">
        <is>
          <t>Formula</t>
        </is>
      </c>
      <c r="C4" s="18" t="inlineStr">
        <is>
          <t>What it does</t>
        </is>
      </c>
    </row>
    <row r="5">
      <c r="A5" s="19" t="inlineStr">
        <is>
          <t>J4</t>
        </is>
      </c>
      <c r="B5" s="20" t="inlineStr">
        <is>
          <t>=IFNA(VLOOKUP(H4,$A$4:$D$11,4,FALSE),"Not found")</t>
        </is>
      </c>
      <c r="C5" s="19" t="inlineStr">
        <is>
          <t>Exact match (FALSE) plus a clear message when the ID really is not there.</t>
        </is>
      </c>
    </row>
    <row r="6">
      <c r="A6" s="19" t="inlineStr">
        <is>
          <t>J5</t>
        </is>
      </c>
      <c r="B6" s="20" t="inlineStr">
        <is>
          <t>=VLOOKUP(--H5,$A$4:$D$11,4,FALSE)</t>
        </is>
      </c>
      <c r="C6" s="19" t="inlineStr">
        <is>
          <t>-- (double minus) converts a number stored as text into a real number.</t>
        </is>
      </c>
    </row>
    <row r="7">
      <c r="A7" s="19" t="inlineStr">
        <is>
          <t>J6</t>
        </is>
      </c>
      <c r="B7" s="20" t="inlineStr">
        <is>
          <t>=VLOOKUP(TRIM(H6),$B$4:$D$11,3,FALSE)</t>
        </is>
      </c>
      <c r="C7" s="19" t="inlineStr">
        <is>
          <t>TRIM removes leading, trailing and double spaces from the lookup value.</t>
        </is>
      </c>
    </row>
    <row r="8">
      <c r="A8" s="19" t="inlineStr">
        <is>
          <t>J7</t>
        </is>
      </c>
      <c r="B8" s="20" t="inlineStr">
        <is>
          <t>=VLOOKUP(H7,$A$4:$D$11,MATCH("Price",$A$3:$D$3,0),FALSE)</t>
        </is>
      </c>
      <c r="C8" s="19" t="inlineStr">
        <is>
          <t>MATCH finds the column number from the header, so inserted columns do not break it.</t>
        </is>
      </c>
    </row>
    <row r="9">
      <c r="A9" s="19" t="inlineStr">
        <is>
          <t>J8</t>
        </is>
      </c>
      <c r="B9" s="20" t="inlineStr">
        <is>
          <t>=INDEX($A$4:$A$11,MATCH(H8,$B$4:$B$11,0))</t>
        </is>
      </c>
      <c r="C9" s="19" t="inlineStr">
        <is>
          <t>Looks to the left: returns the ID for a product name.</t>
        </is>
      </c>
    </row>
    <row r="10">
      <c r="A10" s="19" t="inlineStr">
        <is>
          <t>J9</t>
        </is>
      </c>
      <c r="B10" s="20" t="inlineStr">
        <is>
          <t>=VLOOKUP(H9,$A$4:$D$11,4,FALSE)</t>
        </is>
      </c>
      <c r="C10" s="19" t="inlineStr">
        <is>
          <t>Absolute references ($) keep the table range fixed when the formula is copied.</t>
        </is>
      </c>
    </row>
    <row r="11">
      <c r="A11" s="19" t="inlineStr">
        <is>
          <t>J10</t>
        </is>
      </c>
      <c r="B11" s="20" t="inlineStr">
        <is>
          <t>=VLOOKUP(H10,$A$4:$D$11,4,FALSE)</t>
        </is>
      </c>
      <c r="C11" s="19" t="inlineStr">
        <is>
          <t>Same formula typed into a General-formatted cell, so it calculates.</t>
        </is>
      </c>
    </row>
    <row r="12">
      <c r="A12" s="19" t="inlineStr">
        <is>
          <t>J12</t>
        </is>
      </c>
      <c r="B12" s="20" t="inlineStr">
        <is>
          <t>=IF(SUMPRODUCT(--ISERROR(J4:J10))=0,"All fixed","Check")</t>
        </is>
      </c>
      <c r="C12" s="19" t="inlineStr">
        <is>
          <t>Check: none of the fixed formulas returns an error.</t>
        </is>
      </c>
    </row>
    <row r="14">
      <c r="A14" s="21" t="inlineStr">
        <is>
          <t>Try it: change H4 to 1007. Broken and fixed formulas now both return 39.00, which is why an approximate-match mistake can go unnoticed for months.</t>
        </is>
      </c>
    </row>
    <row r="15">
      <c r="A15" s="22" t="inlineStr">
        <is>
          <t>The Broken column is meant to show errors and wrong answers.</t>
        </is>
      </c>
    </row>
    <row r="16">
      <c r="A16" s="22" t="inlineStr">
        <is>
          <t>I10 is deliberately text: select it, set the format to General, press F2 and Enter to make it calculate.</t>
        </is>
      </c>
    </row>
    <row r="18">
      <c r="A18" t="inlineStr">
        <is>
          <t>More free tutorials: https://onexcelstudio.com/excel-tutorials/</t>
        </is>
      </c>
    </row>
    <row r="19">
      <c r="A19" t="inlineStr">
        <is>
          <t>Templates: https://onexcelstudio.com/excel-templates/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2026-10-11T20:09:13Z</dcterms:created>
  <dcterms:modified xmlns:dcterms="http://purl.org/dc/terms/" xmlns:xsi="http://www.w3.org/2001/XMLSchema-instance" xsi:type="dcterms:W3CDTF">2026-10-11T20:09:13Z</dcterms:modified>
</cp:coreProperties>
</file>